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5135" windowHeight="8430"/>
  </bookViews>
  <sheets>
    <sheet name="eksplikatsioon" sheetId="11" r:id="rId1"/>
    <sheet name="Leht1" sheetId="10" r:id="rId2"/>
  </sheets>
  <calcPr calcId="145621"/>
</workbook>
</file>

<file path=xl/calcChain.xml><?xml version="1.0" encoding="utf-8"?>
<calcChain xmlns="http://schemas.openxmlformats.org/spreadsheetml/2006/main">
  <c r="L6" i="11" l="1"/>
  <c r="M6" i="11"/>
  <c r="L7" i="11"/>
  <c r="M7" i="11"/>
  <c r="E31" i="11" l="1"/>
  <c r="E36" i="11" s="1"/>
  <c r="F31" i="11"/>
  <c r="F36" i="11" s="1"/>
  <c r="D31" i="11"/>
  <c r="G36" i="11"/>
  <c r="D36" i="11"/>
  <c r="G35" i="11"/>
  <c r="F35" i="11"/>
  <c r="E35" i="11"/>
  <c r="D35" i="11"/>
  <c r="G31" i="11"/>
  <c r="M13" i="11" l="1"/>
  <c r="M14" i="11"/>
  <c r="M15" i="11"/>
  <c r="M16" i="11"/>
  <c r="M17" i="11"/>
  <c r="L13" i="11"/>
  <c r="L14" i="11"/>
  <c r="L15" i="11"/>
  <c r="L16" i="11"/>
  <c r="L17" i="11"/>
  <c r="M22" i="11"/>
  <c r="L22" i="11"/>
  <c r="L18" i="11"/>
  <c r="M18" i="11"/>
  <c r="G26" i="11"/>
  <c r="F26" i="11"/>
  <c r="N14" i="11" l="1"/>
  <c r="N16" i="11"/>
  <c r="N22" i="11"/>
  <c r="N15" i="11"/>
  <c r="N17" i="11"/>
  <c r="N13" i="11"/>
  <c r="N18" i="11"/>
  <c r="D26" i="11"/>
  <c r="M9" i="11" l="1"/>
  <c r="L21" i="11"/>
  <c r="E26" i="11"/>
  <c r="M8" i="11" l="1"/>
  <c r="M21" i="11" l="1"/>
  <c r="L8" i="11"/>
  <c r="L9" i="11"/>
  <c r="L10" i="11"/>
  <c r="M10" i="11"/>
  <c r="L11" i="11"/>
  <c r="M11" i="11"/>
  <c r="L12" i="11"/>
  <c r="M12" i="11"/>
  <c r="L19" i="11" l="1"/>
  <c r="M19" i="11"/>
  <c r="M25" i="11" s="1"/>
  <c r="L25" i="11" l="1"/>
  <c r="N25" i="11" s="1"/>
  <c r="O14" i="11"/>
  <c r="O16" i="11"/>
  <c r="O13" i="11"/>
  <c r="O15" i="11"/>
  <c r="O17" i="11"/>
  <c r="O18" i="11"/>
  <c r="N10" i="11"/>
  <c r="N9" i="11"/>
  <c r="N21" i="11"/>
  <c r="N23" i="11" s="1"/>
  <c r="N6" i="11"/>
  <c r="N12" i="11"/>
  <c r="N7" i="11"/>
  <c r="N8" i="11"/>
  <c r="N11" i="11"/>
  <c r="N19" i="11" l="1"/>
  <c r="O6" i="11"/>
  <c r="O8" i="11"/>
  <c r="O9" i="11"/>
  <c r="O11" i="11"/>
  <c r="O7" i="11"/>
  <c r="O12" i="11"/>
  <c r="O10" i="11"/>
  <c r="P6" i="11" l="1"/>
  <c r="Q6" i="11" s="1"/>
  <c r="S16" i="11"/>
  <c r="S14" i="11"/>
  <c r="P16" i="11"/>
  <c r="Q16" i="11" s="1"/>
  <c r="R16" i="11" s="1"/>
  <c r="P14" i="11"/>
  <c r="Q14" i="11" s="1"/>
  <c r="R14" i="11" s="1"/>
  <c r="S17" i="11"/>
  <c r="P13" i="11"/>
  <c r="Q13" i="11" s="1"/>
  <c r="R13" i="11" s="1"/>
  <c r="P17" i="11"/>
  <c r="Q17" i="11" s="1"/>
  <c r="R17" i="11" s="1"/>
  <c r="P15" i="11"/>
  <c r="Q15" i="11" s="1"/>
  <c r="R15" i="11" s="1"/>
  <c r="S13" i="11"/>
  <c r="S15" i="11"/>
  <c r="P18" i="11"/>
  <c r="Q18" i="11" s="1"/>
  <c r="R18" i="11" s="1"/>
  <c r="S18" i="11"/>
  <c r="O19" i="11"/>
  <c r="S12" i="11"/>
  <c r="S6" i="11"/>
  <c r="P10" i="11"/>
  <c r="P11" i="11"/>
  <c r="Q11" i="11" s="1"/>
  <c r="R11" i="11" s="1"/>
  <c r="P9" i="11"/>
  <c r="Q9" i="11" s="1"/>
  <c r="R9" i="11" s="1"/>
  <c r="P7" i="11"/>
  <c r="Q7" i="11" s="1"/>
  <c r="R7" i="11" s="1"/>
  <c r="P8" i="11"/>
  <c r="Q8" i="11" s="1"/>
  <c r="R8" i="11" s="1"/>
  <c r="S10" i="11"/>
  <c r="S11" i="11"/>
  <c r="S9" i="11"/>
  <c r="S7" i="11"/>
  <c r="S8" i="11"/>
  <c r="P12" i="11"/>
  <c r="Q12" i="11" s="1"/>
  <c r="R12" i="11" s="1"/>
  <c r="O25" i="11"/>
  <c r="P19" i="11" l="1"/>
  <c r="R6" i="11"/>
  <c r="Q10" i="11"/>
  <c r="Q19" i="11" s="1"/>
  <c r="I76" i="11"/>
  <c r="I26" i="11"/>
  <c r="R10" i="11" l="1"/>
  <c r="R19" i="11" s="1"/>
  <c r="R20" i="11" s="1"/>
  <c r="I77" i="11"/>
</calcChain>
</file>

<file path=xl/comments1.xml><?xml version="1.0" encoding="utf-8"?>
<comments xmlns="http://schemas.openxmlformats.org/spreadsheetml/2006/main">
  <authors>
    <author>Ülle Tamm</author>
  </authors>
  <commentList>
    <comment ref="O25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
</t>
        </r>
      </text>
    </comment>
    <comment ref="I26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  <comment ref="I76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  <comment ref="I77" authorId="0">
      <text>
        <r>
          <rPr>
            <b/>
            <sz val="9"/>
            <color indexed="81"/>
            <rFont val="Tahoma"/>
            <family val="2"/>
            <charset val="186"/>
          </rPr>
          <t>Ülle Tamm:</t>
        </r>
        <r>
          <rPr>
            <sz val="9"/>
            <color indexed="81"/>
            <rFont val="Tahoma"/>
            <family val="2"/>
            <charset val="186"/>
          </rPr>
          <t xml:space="preserve">
kontrollkast, väärtus peab olema 0</t>
        </r>
      </text>
    </comment>
  </commentList>
</comments>
</file>

<file path=xl/sharedStrings.xml><?xml version="1.0" encoding="utf-8"?>
<sst xmlns="http://schemas.openxmlformats.org/spreadsheetml/2006/main" count="86" uniqueCount="49">
  <si>
    <t>KOKKU</t>
  </si>
  <si>
    <t>korruse üldpind</t>
  </si>
  <si>
    <t>WC</t>
  </si>
  <si>
    <t>vakantne</t>
  </si>
  <si>
    <t>Üürnike ühiskasutuses</t>
  </si>
  <si>
    <t>KOKKU üürniku üüripind</t>
  </si>
  <si>
    <t>% hoonest (ainukasutuses pinna alusel)</t>
  </si>
  <si>
    <t>I korrus</t>
  </si>
  <si>
    <t>II korrus</t>
  </si>
  <si>
    <t>KOKKU ainu-kasutuses pind</t>
  </si>
  <si>
    <t>Üürnikule jagatud korruse üldpind</t>
  </si>
  <si>
    <t>Üürnikule jagatud hoone üldpind</t>
  </si>
  <si>
    <t>KOKKU ühis-kasutuses pind</t>
  </si>
  <si>
    <t>hoone üldpind</t>
  </si>
  <si>
    <t>Üürnike ainukasutuses</t>
  </si>
  <si>
    <t>Kasutus</t>
  </si>
  <si>
    <t>Suletud netopind</t>
  </si>
  <si>
    <t>Kokku</t>
  </si>
  <si>
    <t>Ühend. teede pind</t>
  </si>
  <si>
    <t>Tehn. ruumide pind</t>
  </si>
  <si>
    <t>Ruumi nimetus</t>
  </si>
  <si>
    <t>Ruumi nr</t>
  </si>
  <si>
    <t>KOKKU ainukasutuses pind</t>
  </si>
  <si>
    <t>KOKKU üldpind</t>
  </si>
  <si>
    <t>Hoone üüritav pind KOKKU</t>
  </si>
  <si>
    <t>Kasulik pind (üüritav pind)</t>
  </si>
  <si>
    <t>Puhkeruum</t>
  </si>
  <si>
    <t>Trepikoda</t>
  </si>
  <si>
    <t>Abiruum</t>
  </si>
  <si>
    <t>Koridor</t>
  </si>
  <si>
    <t>PPA</t>
  </si>
  <si>
    <t>PÄA</t>
  </si>
  <si>
    <t>Kontor</t>
  </si>
  <si>
    <t>Saun</t>
  </si>
  <si>
    <t>Dušširuum</t>
  </si>
  <si>
    <t>Riietusruum</t>
  </si>
  <si>
    <t>Kong</t>
  </si>
  <si>
    <t>Garaaž</t>
  </si>
  <si>
    <t>Magala</t>
  </si>
  <si>
    <t>KUUR</t>
  </si>
  <si>
    <t>GARAAZ</t>
  </si>
  <si>
    <t>TORN</t>
  </si>
  <si>
    <t>GARAAŽ</t>
  </si>
  <si>
    <t>JÕUSAAL</t>
  </si>
  <si>
    <t>KÕIK HOONED KOKKU</t>
  </si>
  <si>
    <r>
      <t xml:space="preserve">RUUMIDE EKSPLIKATSIOON: </t>
    </r>
    <r>
      <rPr>
        <sz val="14"/>
        <color rgb="FFFF0000"/>
        <rFont val="Arial"/>
        <family val="2"/>
        <charset val="186"/>
      </rPr>
      <t>Pargi 1a/4 Kilingi-Nõmme</t>
    </r>
  </si>
  <si>
    <t>ASUTUSEHOONE KOKKU</t>
  </si>
  <si>
    <t>PÄÄSTEDEPOO KOKKU</t>
  </si>
  <si>
    <t>GARAAZ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</si>
</sst>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_ ;[Red]\-0.00\ "/>
  </numFmts>
  <fonts count="15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14"/>
      <name val="Arial"/>
      <family val="2"/>
      <charset val="186"/>
    </font>
    <font>
      <sz val="10"/>
      <name val="Arial"/>
      <family val="2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12"/>
      <color theme="1"/>
      <name val="Calibri"/>
      <family val="2"/>
      <charset val="186"/>
      <scheme val="minor"/>
    </font>
    <font>
      <sz val="10"/>
      <color theme="1"/>
      <name val="Arial"/>
      <family val="2"/>
    </font>
    <font>
      <sz val="10"/>
      <color rgb="FFFF0000"/>
      <name val="Arial"/>
      <family val="2"/>
      <charset val="186"/>
    </font>
    <font>
      <sz val="10"/>
      <color theme="3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164" fontId="4" fillId="0" borderId="2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49" fontId="5" fillId="0" borderId="0" xfId="0" applyNumberFormat="1" applyFont="1"/>
    <xf numFmtId="164" fontId="5" fillId="0" borderId="0" xfId="0" applyNumberFormat="1" applyFont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0" fontId="6" fillId="0" borderId="1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164" fontId="6" fillId="0" borderId="11" xfId="0" applyNumberFormat="1" applyFont="1" applyFill="1" applyBorder="1"/>
    <xf numFmtId="164" fontId="3" fillId="0" borderId="6" xfId="0" applyNumberFormat="1" applyFont="1" applyFill="1" applyBorder="1" applyAlignment="1">
      <alignment horizontal="right"/>
    </xf>
    <xf numFmtId="164" fontId="6" fillId="0" borderId="20" xfId="0" applyNumberFormat="1" applyFont="1" applyFill="1" applyBorder="1" applyAlignment="1">
      <alignment horizontal="right"/>
    </xf>
    <xf numFmtId="165" fontId="0" fillId="0" borderId="21" xfId="1" applyNumberFormat="1" applyFont="1" applyFill="1" applyBorder="1"/>
    <xf numFmtId="0" fontId="5" fillId="0" borderId="15" xfId="0" applyFont="1" applyFill="1" applyBorder="1"/>
    <xf numFmtId="164" fontId="0" fillId="0" borderId="15" xfId="0" applyNumberFormat="1" applyFill="1" applyBorder="1"/>
    <xf numFmtId="164" fontId="3" fillId="0" borderId="0" xfId="0" applyNumberFormat="1" applyFont="1" applyFill="1" applyBorder="1"/>
    <xf numFmtId="164" fontId="6" fillId="0" borderId="13" xfId="0" applyNumberFormat="1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6" fillId="0" borderId="15" xfId="0" applyNumberFormat="1" applyFont="1" applyFill="1" applyBorder="1" applyAlignment="1">
      <alignment horizontal="right"/>
    </xf>
    <xf numFmtId="165" fontId="0" fillId="0" borderId="22" xfId="1" applyNumberFormat="1" applyFont="1" applyFill="1" applyBorder="1"/>
    <xf numFmtId="0" fontId="5" fillId="2" borderId="4" xfId="0" applyFont="1" applyFill="1" applyBorder="1"/>
    <xf numFmtId="164" fontId="0" fillId="2" borderId="4" xfId="0" applyNumberFormat="1" applyFill="1" applyBorder="1"/>
    <xf numFmtId="164" fontId="3" fillId="2" borderId="17" xfId="0" applyNumberFormat="1" applyFont="1" applyFill="1" applyBorder="1"/>
    <xf numFmtId="164" fontId="6" fillId="2" borderId="18" xfId="0" applyNumberFormat="1" applyFont="1" applyFill="1" applyBorder="1"/>
    <xf numFmtId="164" fontId="3" fillId="2" borderId="17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5" fontId="0" fillId="2" borderId="19" xfId="1" applyNumberFormat="1" applyFont="1" applyFill="1" applyBorder="1"/>
    <xf numFmtId="0" fontId="6" fillId="0" borderId="4" xfId="0" applyFont="1" applyBorder="1"/>
    <xf numFmtId="164" fontId="6" fillId="0" borderId="4" xfId="0" applyNumberFormat="1" applyFont="1" applyBorder="1"/>
    <xf numFmtId="164" fontId="6" fillId="0" borderId="17" xfId="0" applyNumberFormat="1" applyFont="1" applyBorder="1"/>
    <xf numFmtId="164" fontId="6" fillId="0" borderId="18" xfId="0" applyNumberFormat="1" applyFont="1" applyBorder="1"/>
    <xf numFmtId="164" fontId="6" fillId="0" borderId="19" xfId="0" applyNumberFormat="1" applyFont="1" applyBorder="1"/>
    <xf numFmtId="164" fontId="0" fillId="0" borderId="0" xfId="0" applyNumberFormat="1"/>
    <xf numFmtId="164" fontId="3" fillId="0" borderId="0" xfId="0" applyNumberFormat="1" applyFont="1" applyBorder="1" applyAlignment="1">
      <alignment horizontal="left"/>
    </xf>
    <xf numFmtId="0" fontId="0" fillId="0" borderId="20" xfId="0" applyBorder="1"/>
    <xf numFmtId="164" fontId="6" fillId="0" borderId="11" xfId="0" applyNumberFormat="1" applyFont="1" applyBorder="1"/>
    <xf numFmtId="0" fontId="0" fillId="0" borderId="7" xfId="0" applyBorder="1"/>
    <xf numFmtId="164" fontId="6" fillId="0" borderId="16" xfId="0" applyNumberFormat="1" applyFont="1" applyBorder="1"/>
    <xf numFmtId="0" fontId="6" fillId="0" borderId="4" xfId="0" applyFont="1" applyBorder="1" applyAlignment="1"/>
    <xf numFmtId="0" fontId="6" fillId="0" borderId="17" xfId="0" applyFont="1" applyBorder="1" applyAlignment="1"/>
    <xf numFmtId="164" fontId="6" fillId="0" borderId="17" xfId="0" applyNumberFormat="1" applyFont="1" applyBorder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6" fillId="0" borderId="18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 textRotation="90"/>
    </xf>
    <xf numFmtId="16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5" fillId="0" borderId="10" xfId="0" applyFont="1" applyBorder="1"/>
    <xf numFmtId="0" fontId="5" fillId="0" borderId="29" xfId="0" applyFont="1" applyBorder="1"/>
    <xf numFmtId="166" fontId="0" fillId="0" borderId="0" xfId="0" applyNumberFormat="1" applyFill="1"/>
    <xf numFmtId="166" fontId="7" fillId="0" borderId="0" xfId="0" applyNumberFormat="1" applyFont="1" applyFill="1"/>
    <xf numFmtId="166" fontId="0" fillId="0" borderId="0" xfId="0" applyNumberFormat="1"/>
    <xf numFmtId="166" fontId="5" fillId="0" borderId="0" xfId="0" applyNumberFormat="1" applyFont="1"/>
    <xf numFmtId="166" fontId="0" fillId="0" borderId="0" xfId="0" applyNumberFormat="1" applyBorder="1"/>
    <xf numFmtId="2" fontId="11" fillId="0" borderId="3" xfId="2" applyNumberFormat="1" applyFont="1" applyFill="1" applyBorder="1" applyAlignment="1">
      <alignment horizontal="center"/>
    </xf>
    <xf numFmtId="2" fontId="11" fillId="0" borderId="3" xfId="2" applyNumberFormat="1" applyFont="1" applyBorder="1" applyAlignment="1">
      <alignment horizontal="center"/>
    </xf>
    <xf numFmtId="0" fontId="5" fillId="0" borderId="11" xfId="0" applyFont="1" applyFill="1" applyBorder="1"/>
    <xf numFmtId="0" fontId="13" fillId="0" borderId="27" xfId="0" applyFont="1" applyFill="1" applyBorder="1"/>
    <xf numFmtId="166" fontId="12" fillId="0" borderId="0" xfId="0" applyNumberFormat="1" applyFont="1" applyFill="1"/>
    <xf numFmtId="166" fontId="3" fillId="0" borderId="0" xfId="0" applyNumberFormat="1" applyFont="1"/>
    <xf numFmtId="164" fontId="3" fillId="4" borderId="0" xfId="0" applyNumberFormat="1" applyFont="1" applyFill="1" applyBorder="1"/>
    <xf numFmtId="164" fontId="0" fillId="4" borderId="6" xfId="0" applyNumberFormat="1" applyFill="1" applyBorder="1"/>
    <xf numFmtId="164" fontId="3" fillId="4" borderId="21" xfId="0" applyNumberFormat="1" applyFont="1" applyFill="1" applyBorder="1"/>
    <xf numFmtId="164" fontId="0" fillId="4" borderId="0" xfId="0" applyNumberFormat="1" applyFill="1" applyBorder="1"/>
    <xf numFmtId="0" fontId="11" fillId="0" borderId="3" xfId="0" applyFont="1" applyBorder="1" applyAlignment="1"/>
    <xf numFmtId="0" fontId="11" fillId="0" borderId="3" xfId="0" applyFont="1" applyBorder="1"/>
    <xf numFmtId="2" fontId="11" fillId="0" borderId="3" xfId="0" applyNumberFormat="1" applyFont="1" applyBorder="1" applyAlignment="1"/>
    <xf numFmtId="2" fontId="11" fillId="0" borderId="3" xfId="0" applyNumberFormat="1" applyFont="1" applyBorder="1"/>
    <xf numFmtId="0" fontId="11" fillId="0" borderId="3" xfId="0" applyFont="1" applyBorder="1" applyAlignment="1">
      <alignment horizontal="left"/>
    </xf>
    <xf numFmtId="2" fontId="11" fillId="0" borderId="3" xfId="2" applyNumberFormat="1" applyFont="1" applyFill="1" applyBorder="1" applyAlignment="1">
      <alignment horizontal="right"/>
    </xf>
    <xf numFmtId="2" fontId="11" fillId="0" borderId="3" xfId="2" applyNumberFormat="1" applyFont="1" applyBorder="1" applyAlignment="1">
      <alignment horizontal="right"/>
    </xf>
    <xf numFmtId="0" fontId="11" fillId="0" borderId="26" xfId="0" applyFont="1" applyBorder="1" applyAlignment="1">
      <alignment horizontal="center"/>
    </xf>
    <xf numFmtId="0" fontId="14" fillId="0" borderId="27" xfId="0" applyFont="1" applyFill="1" applyBorder="1"/>
    <xf numFmtId="0" fontId="13" fillId="0" borderId="28" xfId="0" applyFont="1" applyFill="1" applyBorder="1"/>
    <xf numFmtId="0" fontId="0" fillId="0" borderId="1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vertical="center" textRotation="90"/>
    </xf>
    <xf numFmtId="49" fontId="4" fillId="0" borderId="26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3" borderId="3" xfId="0" applyFont="1" applyFill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</cellXfs>
  <cellStyles count="3">
    <cellStyle name="Normaallaad" xfId="0" builtinId="0"/>
    <cellStyle name="Normaallaad 2" xfId="2"/>
    <cellStyle name="Protsent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tabSelected="1" workbookViewId="0">
      <selection activeCell="K31" sqref="K31"/>
    </sheetView>
  </sheetViews>
  <sheetFormatPr defaultRowHeight="12.75" x14ac:dyDescent="0.2"/>
  <cols>
    <col min="1" max="1" width="4.42578125" style="1" customWidth="1"/>
    <col min="2" max="2" width="6.5703125" style="2" customWidth="1"/>
    <col min="3" max="3" width="24" style="1" customWidth="1"/>
    <col min="4" max="4" width="8.85546875" style="1" customWidth="1"/>
    <col min="5" max="5" width="8.5703125" style="1" customWidth="1"/>
    <col min="6" max="6" width="9.5703125" style="1" customWidth="1"/>
    <col min="7" max="7" width="11.85546875" style="1" customWidth="1"/>
    <col min="8" max="8" width="28.140625" style="8" bestFit="1" customWidth="1"/>
    <col min="9" max="9" width="11.85546875" style="3" customWidth="1"/>
    <col min="10" max="10" width="9.140625" style="3" customWidth="1"/>
    <col min="11" max="11" width="28.140625" style="3" bestFit="1" customWidth="1"/>
    <col min="12" max="13" width="9.140625" style="3"/>
    <col min="14" max="14" width="14.28515625" style="3" customWidth="1"/>
    <col min="15" max="15" width="15" style="3" customWidth="1"/>
    <col min="16" max="16" width="15.85546875" style="3" customWidth="1"/>
    <col min="17" max="17" width="15.28515625" style="3" customWidth="1"/>
    <col min="18" max="18" width="12.5703125" style="3" customWidth="1"/>
    <col min="19" max="19" width="15.7109375" style="3" customWidth="1"/>
    <col min="20" max="16384" width="9.140625" style="3"/>
  </cols>
  <sheetData>
    <row r="1" spans="1:19" ht="13.5" thickBot="1" x14ac:dyDescent="0.25"/>
    <row r="2" spans="1:19" ht="18" x14ac:dyDescent="0.2">
      <c r="A2" s="58"/>
      <c r="B2" s="103" t="s">
        <v>45</v>
      </c>
      <c r="C2" s="104"/>
      <c r="D2" s="104"/>
      <c r="E2" s="104"/>
      <c r="F2" s="104"/>
      <c r="G2" s="104"/>
      <c r="H2" s="105"/>
    </row>
    <row r="3" spans="1:19" ht="12.75" customHeight="1" thickBot="1" x14ac:dyDescent="0.25">
      <c r="A3" s="107"/>
      <c r="B3" s="109" t="s">
        <v>21</v>
      </c>
      <c r="C3" s="111" t="s">
        <v>20</v>
      </c>
      <c r="D3" s="111" t="s">
        <v>16</v>
      </c>
      <c r="E3" s="111"/>
      <c r="F3" s="111"/>
      <c r="G3" s="111"/>
      <c r="H3" s="102" t="s">
        <v>15</v>
      </c>
    </row>
    <row r="4" spans="1:19" ht="13.5" thickBot="1" x14ac:dyDescent="0.25">
      <c r="A4" s="108"/>
      <c r="B4" s="110"/>
      <c r="C4" s="112"/>
      <c r="D4" s="113" t="s">
        <v>17</v>
      </c>
      <c r="E4" s="114" t="s">
        <v>25</v>
      </c>
      <c r="F4" s="113" t="s">
        <v>18</v>
      </c>
      <c r="G4" s="113" t="s">
        <v>19</v>
      </c>
      <c r="H4" s="102"/>
      <c r="I4" s="5"/>
      <c r="L4" s="92" t="s">
        <v>14</v>
      </c>
      <c r="M4" s="93"/>
      <c r="N4" s="94"/>
      <c r="O4" s="95" t="s">
        <v>4</v>
      </c>
      <c r="P4" s="96"/>
      <c r="Q4" s="97"/>
      <c r="R4" s="98" t="s">
        <v>5</v>
      </c>
      <c r="S4" s="88" t="s">
        <v>6</v>
      </c>
    </row>
    <row r="5" spans="1:19" ht="39" thickBot="1" x14ac:dyDescent="0.25">
      <c r="A5" s="108"/>
      <c r="B5" s="110"/>
      <c r="C5" s="112"/>
      <c r="D5" s="113" t="s">
        <v>0</v>
      </c>
      <c r="E5" s="114"/>
      <c r="F5" s="113"/>
      <c r="G5" s="113"/>
      <c r="H5" s="102"/>
      <c r="K5" s="4"/>
      <c r="L5" s="115" t="s">
        <v>7</v>
      </c>
      <c r="M5" s="116" t="s">
        <v>8</v>
      </c>
      <c r="N5" s="18" t="s">
        <v>9</v>
      </c>
      <c r="O5" s="19" t="s">
        <v>10</v>
      </c>
      <c r="P5" s="20" t="s">
        <v>11</v>
      </c>
      <c r="Q5" s="21" t="s">
        <v>12</v>
      </c>
      <c r="R5" s="99"/>
      <c r="S5" s="89"/>
    </row>
    <row r="6" spans="1:19" s="12" customFormat="1" ht="15.75" x14ac:dyDescent="0.25">
      <c r="A6" s="106"/>
      <c r="B6" s="85">
        <v>100</v>
      </c>
      <c r="C6" s="78" t="s">
        <v>29</v>
      </c>
      <c r="D6" s="80">
        <v>13.66</v>
      </c>
      <c r="E6" s="80">
        <v>13.66</v>
      </c>
      <c r="F6" s="69"/>
      <c r="G6" s="69"/>
      <c r="H6" s="71" t="s">
        <v>31</v>
      </c>
      <c r="K6" s="70" t="s">
        <v>30</v>
      </c>
      <c r="L6" s="27">
        <f t="shared" ref="L6:L18" si="0">SUMIFS($E$6:$E$25,$H$6:$H$25,K6)</f>
        <v>61.7</v>
      </c>
      <c r="M6" s="28">
        <f t="shared" ref="M6:M7" si="1">SUMIFS($E$27:$E$34,$H$27:$H$34,K6)</f>
        <v>0</v>
      </c>
      <c r="N6" s="22">
        <f t="shared" ref="N6:N17" si="2">SUM(L6:M6)</f>
        <v>61.7</v>
      </c>
      <c r="O6" s="23">
        <f t="shared" ref="O6:O12" si="3">L6/$L$19*L$21+M6/$M$19*$M$21</f>
        <v>0</v>
      </c>
      <c r="P6" s="23">
        <f t="shared" ref="P6:P12" si="4">N6/$N$19*N$22</f>
        <v>0</v>
      </c>
      <c r="Q6" s="24">
        <f t="shared" ref="Q6:Q17" si="5">SUM(O6:P6)</f>
        <v>0</v>
      </c>
      <c r="R6" s="22">
        <f>N6+Q6</f>
        <v>61.7</v>
      </c>
      <c r="S6" s="25">
        <f t="shared" ref="S6:S12" si="6">N6/$N$19</f>
        <v>0.13747159217503677</v>
      </c>
    </row>
    <row r="7" spans="1:19" s="12" customFormat="1" ht="15.75" x14ac:dyDescent="0.25">
      <c r="A7" s="106"/>
      <c r="B7" s="85">
        <v>101</v>
      </c>
      <c r="C7" s="79" t="s">
        <v>32</v>
      </c>
      <c r="D7" s="81">
        <v>23.8</v>
      </c>
      <c r="E7" s="81">
        <v>23.8</v>
      </c>
      <c r="F7" s="68"/>
      <c r="G7" s="68"/>
      <c r="H7" s="71" t="s">
        <v>31</v>
      </c>
      <c r="K7" s="26" t="s">
        <v>31</v>
      </c>
      <c r="L7" s="27">
        <f t="shared" si="0"/>
        <v>163.43</v>
      </c>
      <c r="M7" s="28">
        <f t="shared" si="1"/>
        <v>223.69</v>
      </c>
      <c r="N7" s="29">
        <f t="shared" si="2"/>
        <v>387.12</v>
      </c>
      <c r="O7" s="30">
        <f t="shared" si="3"/>
        <v>0</v>
      </c>
      <c r="P7" s="30">
        <f t="shared" si="4"/>
        <v>0</v>
      </c>
      <c r="Q7" s="31">
        <f t="shared" si="5"/>
        <v>0</v>
      </c>
      <c r="R7" s="29">
        <f t="shared" ref="R7:R17" si="7">N7+Q7</f>
        <v>387.12</v>
      </c>
      <c r="S7" s="32">
        <f t="shared" si="6"/>
        <v>0.86252840782496321</v>
      </c>
    </row>
    <row r="8" spans="1:19" s="12" customFormat="1" ht="15.75" x14ac:dyDescent="0.25">
      <c r="A8" s="15"/>
      <c r="B8" s="85">
        <v>102</v>
      </c>
      <c r="C8" s="79" t="s">
        <v>33</v>
      </c>
      <c r="D8" s="81">
        <v>2.82</v>
      </c>
      <c r="E8" s="81">
        <v>2.82</v>
      </c>
      <c r="F8" s="68"/>
      <c r="G8" s="68"/>
      <c r="H8" s="71" t="s">
        <v>31</v>
      </c>
      <c r="K8" s="26"/>
      <c r="L8" s="27">
        <f t="shared" si="0"/>
        <v>0</v>
      </c>
      <c r="M8" s="28">
        <f t="shared" ref="M6:M18" si="8">SUMIFS($E$27:$E$34,$H$27:$H$34,K8)</f>
        <v>0</v>
      </c>
      <c r="N8" s="29">
        <f t="shared" si="2"/>
        <v>0</v>
      </c>
      <c r="O8" s="30">
        <f t="shared" si="3"/>
        <v>0</v>
      </c>
      <c r="P8" s="30">
        <f t="shared" si="4"/>
        <v>0</v>
      </c>
      <c r="Q8" s="31">
        <f t="shared" si="5"/>
        <v>0</v>
      </c>
      <c r="R8" s="29">
        <f t="shared" si="7"/>
        <v>0</v>
      </c>
      <c r="S8" s="32">
        <f t="shared" si="6"/>
        <v>0</v>
      </c>
    </row>
    <row r="9" spans="1:19" s="12" customFormat="1" ht="15.75" x14ac:dyDescent="0.25">
      <c r="A9" s="106"/>
      <c r="B9" s="85">
        <v>103</v>
      </c>
      <c r="C9" s="79" t="s">
        <v>34</v>
      </c>
      <c r="D9" s="81">
        <v>3.18</v>
      </c>
      <c r="E9" s="81">
        <v>3.18</v>
      </c>
      <c r="F9" s="68"/>
      <c r="G9" s="68"/>
      <c r="H9" s="71" t="s">
        <v>31</v>
      </c>
      <c r="K9" s="26"/>
      <c r="L9" s="27">
        <f t="shared" si="0"/>
        <v>0</v>
      </c>
      <c r="M9" s="28">
        <f t="shared" si="8"/>
        <v>0</v>
      </c>
      <c r="N9" s="29">
        <f t="shared" si="2"/>
        <v>0</v>
      </c>
      <c r="O9" s="30">
        <f t="shared" si="3"/>
        <v>0</v>
      </c>
      <c r="P9" s="30">
        <f t="shared" si="4"/>
        <v>0</v>
      </c>
      <c r="Q9" s="31">
        <f t="shared" si="5"/>
        <v>0</v>
      </c>
      <c r="R9" s="29">
        <f t="shared" si="7"/>
        <v>0</v>
      </c>
      <c r="S9" s="32">
        <f t="shared" si="6"/>
        <v>0</v>
      </c>
    </row>
    <row r="10" spans="1:19" s="12" customFormat="1" ht="15.75" x14ac:dyDescent="0.25">
      <c r="A10" s="106"/>
      <c r="B10" s="85">
        <v>104</v>
      </c>
      <c r="C10" s="79" t="s">
        <v>35</v>
      </c>
      <c r="D10" s="81">
        <v>10.64</v>
      </c>
      <c r="E10" s="81">
        <v>10.64</v>
      </c>
      <c r="F10" s="68"/>
      <c r="G10" s="68"/>
      <c r="H10" s="71" t="s">
        <v>31</v>
      </c>
      <c r="K10" s="26"/>
      <c r="L10" s="27">
        <f t="shared" si="0"/>
        <v>0</v>
      </c>
      <c r="M10" s="28">
        <f t="shared" si="8"/>
        <v>0</v>
      </c>
      <c r="N10" s="29">
        <f t="shared" si="2"/>
        <v>0</v>
      </c>
      <c r="O10" s="30">
        <f t="shared" si="3"/>
        <v>0</v>
      </c>
      <c r="P10" s="30">
        <f t="shared" si="4"/>
        <v>0</v>
      </c>
      <c r="Q10" s="31">
        <f t="shared" si="5"/>
        <v>0</v>
      </c>
      <c r="R10" s="29">
        <f t="shared" si="7"/>
        <v>0</v>
      </c>
      <c r="S10" s="32">
        <f t="shared" si="6"/>
        <v>0</v>
      </c>
    </row>
    <row r="11" spans="1:19" s="12" customFormat="1" ht="15.75" x14ac:dyDescent="0.25">
      <c r="A11" s="106"/>
      <c r="B11" s="85">
        <v>105</v>
      </c>
      <c r="C11" s="79" t="s">
        <v>28</v>
      </c>
      <c r="D11" s="81">
        <v>0.95</v>
      </c>
      <c r="E11" s="81">
        <v>0.95</v>
      </c>
      <c r="F11" s="68"/>
      <c r="G11" s="68"/>
      <c r="H11" s="71" t="s">
        <v>31</v>
      </c>
      <c r="K11" s="26"/>
      <c r="L11" s="27">
        <f t="shared" si="0"/>
        <v>0</v>
      </c>
      <c r="M11" s="28">
        <f t="shared" si="8"/>
        <v>0</v>
      </c>
      <c r="N11" s="29">
        <f t="shared" si="2"/>
        <v>0</v>
      </c>
      <c r="O11" s="30">
        <f t="shared" si="3"/>
        <v>0</v>
      </c>
      <c r="P11" s="30">
        <f t="shared" si="4"/>
        <v>0</v>
      </c>
      <c r="Q11" s="31">
        <f t="shared" si="5"/>
        <v>0</v>
      </c>
      <c r="R11" s="29">
        <f t="shared" si="7"/>
        <v>0</v>
      </c>
      <c r="S11" s="32">
        <f t="shared" si="6"/>
        <v>0</v>
      </c>
    </row>
    <row r="12" spans="1:19" s="12" customFormat="1" ht="15.75" x14ac:dyDescent="0.25">
      <c r="A12" s="106"/>
      <c r="B12" s="85">
        <v>106</v>
      </c>
      <c r="C12" s="79" t="s">
        <v>2</v>
      </c>
      <c r="D12" s="81">
        <v>2</v>
      </c>
      <c r="E12" s="81">
        <v>2</v>
      </c>
      <c r="F12" s="68"/>
      <c r="G12" s="68"/>
      <c r="H12" s="71" t="s">
        <v>31</v>
      </c>
      <c r="K12" s="26"/>
      <c r="L12" s="27">
        <f t="shared" si="0"/>
        <v>0</v>
      </c>
      <c r="M12" s="28">
        <f t="shared" si="8"/>
        <v>0</v>
      </c>
      <c r="N12" s="29">
        <f t="shared" si="2"/>
        <v>0</v>
      </c>
      <c r="O12" s="30">
        <f t="shared" si="3"/>
        <v>0</v>
      </c>
      <c r="P12" s="30">
        <f t="shared" si="4"/>
        <v>0</v>
      </c>
      <c r="Q12" s="31">
        <f t="shared" si="5"/>
        <v>0</v>
      </c>
      <c r="R12" s="29">
        <f t="shared" si="7"/>
        <v>0</v>
      </c>
      <c r="S12" s="32">
        <f t="shared" si="6"/>
        <v>0</v>
      </c>
    </row>
    <row r="13" spans="1:19" s="12" customFormat="1" ht="15.75" x14ac:dyDescent="0.25">
      <c r="A13" s="106"/>
      <c r="B13" s="85">
        <v>107</v>
      </c>
      <c r="C13" s="79" t="s">
        <v>26</v>
      </c>
      <c r="D13" s="81">
        <v>9.82</v>
      </c>
      <c r="E13" s="81">
        <v>9.82</v>
      </c>
      <c r="F13" s="68"/>
      <c r="G13" s="68"/>
      <c r="H13" s="86" t="s">
        <v>30</v>
      </c>
      <c r="K13" s="26"/>
      <c r="L13" s="27">
        <f t="shared" si="0"/>
        <v>0</v>
      </c>
      <c r="M13" s="28">
        <f t="shared" si="8"/>
        <v>0</v>
      </c>
      <c r="N13" s="29">
        <f t="shared" si="2"/>
        <v>0</v>
      </c>
      <c r="O13" s="30">
        <f t="shared" ref="O13:O17" si="9">L13/$L$19*L$21+M13/$M$19*$M$21</f>
        <v>0</v>
      </c>
      <c r="P13" s="30">
        <f t="shared" ref="P13:P17" si="10">N13/$N$19*N$22</f>
        <v>0</v>
      </c>
      <c r="Q13" s="31">
        <f t="shared" si="5"/>
        <v>0</v>
      </c>
      <c r="R13" s="29">
        <f t="shared" si="7"/>
        <v>0</v>
      </c>
      <c r="S13" s="32">
        <f t="shared" ref="S13:S17" si="11">N13/$N$19</f>
        <v>0</v>
      </c>
    </row>
    <row r="14" spans="1:19" s="12" customFormat="1" ht="15.75" x14ac:dyDescent="0.25">
      <c r="A14" s="106"/>
      <c r="B14" s="85">
        <v>108</v>
      </c>
      <c r="C14" s="79" t="s">
        <v>36</v>
      </c>
      <c r="D14" s="81">
        <v>4.47</v>
      </c>
      <c r="E14" s="81">
        <v>4.47</v>
      </c>
      <c r="F14" s="68"/>
      <c r="G14" s="68"/>
      <c r="H14" s="86" t="s">
        <v>30</v>
      </c>
      <c r="K14" s="26"/>
      <c r="L14" s="27">
        <f t="shared" si="0"/>
        <v>0</v>
      </c>
      <c r="M14" s="28">
        <f t="shared" si="8"/>
        <v>0</v>
      </c>
      <c r="N14" s="29">
        <f t="shared" si="2"/>
        <v>0</v>
      </c>
      <c r="O14" s="30">
        <f t="shared" si="9"/>
        <v>0</v>
      </c>
      <c r="P14" s="30">
        <f t="shared" si="10"/>
        <v>0</v>
      </c>
      <c r="Q14" s="31">
        <f t="shared" si="5"/>
        <v>0</v>
      </c>
      <c r="R14" s="29">
        <f t="shared" si="7"/>
        <v>0</v>
      </c>
      <c r="S14" s="32">
        <f t="shared" si="11"/>
        <v>0</v>
      </c>
    </row>
    <row r="15" spans="1:19" s="12" customFormat="1" ht="15.75" x14ac:dyDescent="0.25">
      <c r="A15" s="106"/>
      <c r="B15" s="85">
        <v>109</v>
      </c>
      <c r="C15" s="79" t="s">
        <v>2</v>
      </c>
      <c r="D15" s="81">
        <v>3.02</v>
      </c>
      <c r="E15" s="81">
        <v>3.02</v>
      </c>
      <c r="F15" s="68"/>
      <c r="G15" s="68"/>
      <c r="H15" s="86" t="s">
        <v>30</v>
      </c>
      <c r="I15" s="13"/>
      <c r="K15" s="26"/>
      <c r="L15" s="27">
        <f t="shared" si="0"/>
        <v>0</v>
      </c>
      <c r="M15" s="28">
        <f t="shared" si="8"/>
        <v>0</v>
      </c>
      <c r="N15" s="29">
        <f t="shared" si="2"/>
        <v>0</v>
      </c>
      <c r="O15" s="30">
        <f t="shared" si="9"/>
        <v>0</v>
      </c>
      <c r="P15" s="30">
        <f t="shared" si="10"/>
        <v>0</v>
      </c>
      <c r="Q15" s="31">
        <f t="shared" si="5"/>
        <v>0</v>
      </c>
      <c r="R15" s="29">
        <f t="shared" si="7"/>
        <v>0</v>
      </c>
      <c r="S15" s="32">
        <f t="shared" si="11"/>
        <v>0</v>
      </c>
    </row>
    <row r="16" spans="1:19" s="12" customFormat="1" ht="15.75" x14ac:dyDescent="0.25">
      <c r="A16" s="106"/>
      <c r="B16" s="85">
        <v>110</v>
      </c>
      <c r="C16" s="79" t="s">
        <v>32</v>
      </c>
      <c r="D16" s="81">
        <v>9.75</v>
      </c>
      <c r="E16" s="81">
        <v>9.75</v>
      </c>
      <c r="F16" s="68"/>
      <c r="G16" s="68"/>
      <c r="H16" s="86" t="s">
        <v>30</v>
      </c>
      <c r="I16" s="13"/>
      <c r="K16" s="26"/>
      <c r="L16" s="27">
        <f t="shared" si="0"/>
        <v>0</v>
      </c>
      <c r="M16" s="28">
        <f t="shared" si="8"/>
        <v>0</v>
      </c>
      <c r="N16" s="29">
        <f t="shared" si="2"/>
        <v>0</v>
      </c>
      <c r="O16" s="30">
        <f t="shared" si="9"/>
        <v>0</v>
      </c>
      <c r="P16" s="30">
        <f t="shared" si="10"/>
        <v>0</v>
      </c>
      <c r="Q16" s="31">
        <f t="shared" si="5"/>
        <v>0</v>
      </c>
      <c r="R16" s="29">
        <f t="shared" si="7"/>
        <v>0</v>
      </c>
      <c r="S16" s="32">
        <f t="shared" si="11"/>
        <v>0</v>
      </c>
    </row>
    <row r="17" spans="1:19" s="12" customFormat="1" ht="16.5" thickBot="1" x14ac:dyDescent="0.3">
      <c r="A17" s="15"/>
      <c r="B17" s="85">
        <v>111</v>
      </c>
      <c r="C17" s="79" t="s">
        <v>37</v>
      </c>
      <c r="D17" s="81">
        <v>20.48</v>
      </c>
      <c r="E17" s="81">
        <v>20.48</v>
      </c>
      <c r="F17" s="68"/>
      <c r="G17" s="68"/>
      <c r="H17" s="71" t="s">
        <v>31</v>
      </c>
      <c r="K17" s="26"/>
      <c r="L17" s="27">
        <f t="shared" si="0"/>
        <v>0</v>
      </c>
      <c r="M17" s="28">
        <f t="shared" si="8"/>
        <v>0</v>
      </c>
      <c r="N17" s="29">
        <f t="shared" si="2"/>
        <v>0</v>
      </c>
      <c r="O17" s="30">
        <f t="shared" si="9"/>
        <v>0</v>
      </c>
      <c r="P17" s="30">
        <f t="shared" si="10"/>
        <v>0</v>
      </c>
      <c r="Q17" s="31">
        <f t="shared" si="5"/>
        <v>0</v>
      </c>
      <c r="R17" s="29">
        <f t="shared" si="7"/>
        <v>0</v>
      </c>
      <c r="S17" s="32">
        <f t="shared" si="11"/>
        <v>0</v>
      </c>
    </row>
    <row r="18" spans="1:19" s="12" customFormat="1" ht="16.5" thickBot="1" x14ac:dyDescent="0.3">
      <c r="A18" s="15"/>
      <c r="B18" s="85">
        <v>112</v>
      </c>
      <c r="C18" s="79" t="s">
        <v>32</v>
      </c>
      <c r="D18" s="81">
        <v>8.4</v>
      </c>
      <c r="E18" s="81">
        <v>8.4</v>
      </c>
      <c r="F18" s="68"/>
      <c r="G18" s="68"/>
      <c r="H18" s="86" t="s">
        <v>30</v>
      </c>
      <c r="K18" s="33" t="s">
        <v>3</v>
      </c>
      <c r="L18" s="34">
        <f t="shared" si="0"/>
        <v>0</v>
      </c>
      <c r="M18" s="35">
        <f t="shared" si="8"/>
        <v>0</v>
      </c>
      <c r="N18" s="36">
        <f>SUM(L18:M18)</f>
        <v>0</v>
      </c>
      <c r="O18" s="37">
        <f>L18/$L$19*L$21+M18/$M$19*$M$21</f>
        <v>0</v>
      </c>
      <c r="P18" s="37">
        <f>N18/$N$19*N$22</f>
        <v>0</v>
      </c>
      <c r="Q18" s="38">
        <f>SUM(O18:P18)</f>
        <v>0</v>
      </c>
      <c r="R18" s="36">
        <f>N18+Q18</f>
        <v>0</v>
      </c>
      <c r="S18" s="39">
        <f>N18/$N$19</f>
        <v>0</v>
      </c>
    </row>
    <row r="19" spans="1:19" s="12" customFormat="1" ht="16.5" thickBot="1" x14ac:dyDescent="0.3">
      <c r="A19" s="15"/>
      <c r="B19" s="85">
        <v>113</v>
      </c>
      <c r="C19" s="79" t="s">
        <v>32</v>
      </c>
      <c r="D19" s="81">
        <v>26.24</v>
      </c>
      <c r="E19" s="81">
        <v>26.24</v>
      </c>
      <c r="F19" s="68"/>
      <c r="G19" s="68"/>
      <c r="H19" s="86" t="s">
        <v>30</v>
      </c>
      <c r="K19" s="40" t="s">
        <v>22</v>
      </c>
      <c r="L19" s="41">
        <f t="shared" ref="L19:R19" si="12">SUM(L6:L18)</f>
        <v>225.13</v>
      </c>
      <c r="M19" s="42">
        <f t="shared" si="12"/>
        <v>223.69</v>
      </c>
      <c r="N19" s="43">
        <f t="shared" si="12"/>
        <v>448.82</v>
      </c>
      <c r="O19" s="42">
        <f t="shared" si="12"/>
        <v>0</v>
      </c>
      <c r="P19" s="53">
        <f t="shared" si="12"/>
        <v>0</v>
      </c>
      <c r="Q19" s="54">
        <f t="shared" si="12"/>
        <v>0</v>
      </c>
      <c r="R19" s="55">
        <f t="shared" si="12"/>
        <v>448.82</v>
      </c>
      <c r="S19" s="44"/>
    </row>
    <row r="20" spans="1:19" s="12" customFormat="1" ht="16.5" thickBot="1" x14ac:dyDescent="0.3">
      <c r="A20" s="15"/>
      <c r="B20" s="85">
        <v>200</v>
      </c>
      <c r="C20" s="79" t="s">
        <v>27</v>
      </c>
      <c r="D20" s="83">
        <v>4.38</v>
      </c>
      <c r="E20" s="68"/>
      <c r="F20" s="83">
        <v>4.38</v>
      </c>
      <c r="G20" s="68"/>
      <c r="H20" s="71" t="s">
        <v>31</v>
      </c>
      <c r="K20" s="3"/>
      <c r="L20" s="3"/>
      <c r="M20" s="3"/>
      <c r="N20" s="45"/>
      <c r="O20" s="3"/>
      <c r="P20" s="3"/>
      <c r="Q20" s="3"/>
      <c r="R20" s="45">
        <f>E36-R19</f>
        <v>0</v>
      </c>
      <c r="S20" s="46"/>
    </row>
    <row r="21" spans="1:19" s="12" customFormat="1" ht="15.75" x14ac:dyDescent="0.25">
      <c r="A21" s="56"/>
      <c r="B21" s="85">
        <v>201</v>
      </c>
      <c r="C21" s="79" t="s">
        <v>38</v>
      </c>
      <c r="D21" s="81">
        <v>27.59</v>
      </c>
      <c r="E21" s="81">
        <v>27.59</v>
      </c>
      <c r="F21" s="68"/>
      <c r="G21" s="68"/>
      <c r="H21" s="71" t="s">
        <v>31</v>
      </c>
      <c r="K21" s="47" t="s">
        <v>1</v>
      </c>
      <c r="L21" s="75">
        <f>SUMIFS($E$6:$E$25,$H$6:$H$25,$K21)</f>
        <v>0</v>
      </c>
      <c r="M21" s="76">
        <f>SUMIFS($E$27:$E$34,$H$27:$H$34,K21)</f>
        <v>0</v>
      </c>
      <c r="N21" s="48">
        <f>SUM(L21:M21)</f>
        <v>0</v>
      </c>
      <c r="O21" s="45"/>
      <c r="P21" s="3"/>
      <c r="Q21" s="3"/>
      <c r="R21" s="3"/>
      <c r="S21" s="3"/>
    </row>
    <row r="22" spans="1:19" s="12" customFormat="1" ht="16.5" thickBot="1" x14ac:dyDescent="0.3">
      <c r="A22" s="56"/>
      <c r="B22" s="85">
        <v>202</v>
      </c>
      <c r="C22" s="79" t="s">
        <v>26</v>
      </c>
      <c r="D22" s="81">
        <v>36.090000000000003</v>
      </c>
      <c r="E22" s="81">
        <v>36.090000000000003</v>
      </c>
      <c r="F22" s="68"/>
      <c r="G22" s="68"/>
      <c r="H22" s="71" t="s">
        <v>31</v>
      </c>
      <c r="K22" s="49" t="s">
        <v>13</v>
      </c>
      <c r="L22" s="77">
        <f>SUMIFS($E$6:$E$25,$H$6:$H$25,K22)</f>
        <v>0</v>
      </c>
      <c r="M22" s="74">
        <f>SUMIFS($E$27:$E$34,$H$27:$H$34,K22)</f>
        <v>0</v>
      </c>
      <c r="N22" s="50">
        <f>SUM(L22:M22)</f>
        <v>0</v>
      </c>
      <c r="O22" s="3"/>
      <c r="P22" s="3"/>
      <c r="Q22" s="3"/>
      <c r="R22" s="3"/>
      <c r="S22" s="3"/>
    </row>
    <row r="23" spans="1:19" s="12" customFormat="1" ht="16.5" thickBot="1" x14ac:dyDescent="0.3">
      <c r="A23" s="56"/>
      <c r="B23" s="85">
        <v>203</v>
      </c>
      <c r="C23" s="79" t="s">
        <v>32</v>
      </c>
      <c r="D23" s="81">
        <v>8.7799999999999994</v>
      </c>
      <c r="E23" s="81">
        <v>8.7799999999999994</v>
      </c>
      <c r="F23" s="68"/>
      <c r="G23" s="68"/>
      <c r="H23" s="71" t="s">
        <v>31</v>
      </c>
      <c r="K23" s="51" t="s">
        <v>23</v>
      </c>
      <c r="L23" s="52"/>
      <c r="M23" s="52"/>
      <c r="N23" s="50">
        <f>SUM(N21:N22)</f>
        <v>0</v>
      </c>
      <c r="O23" s="3"/>
      <c r="P23" s="3"/>
      <c r="Q23" s="3"/>
      <c r="R23" s="3"/>
      <c r="S23" s="3"/>
    </row>
    <row r="24" spans="1:19" s="12" customFormat="1" ht="15.75" x14ac:dyDescent="0.25">
      <c r="A24" s="56"/>
      <c r="B24" s="85">
        <v>204</v>
      </c>
      <c r="C24" s="79" t="s">
        <v>32</v>
      </c>
      <c r="D24" s="81">
        <v>9.85</v>
      </c>
      <c r="E24" s="81">
        <v>9.85</v>
      </c>
      <c r="F24" s="68"/>
      <c r="G24" s="68"/>
      <c r="H24" s="71" t="s">
        <v>31</v>
      </c>
      <c r="K24" s="3"/>
      <c r="L24" s="3"/>
      <c r="M24" s="3"/>
      <c r="N24" s="3"/>
      <c r="O24" s="3"/>
      <c r="P24" s="3"/>
      <c r="Q24" s="3"/>
      <c r="R24" s="3"/>
      <c r="S24" s="3"/>
    </row>
    <row r="25" spans="1:19" s="12" customFormat="1" ht="16.5" thickBot="1" x14ac:dyDescent="0.3">
      <c r="A25" s="15"/>
      <c r="B25" s="85">
        <v>205</v>
      </c>
      <c r="C25" s="79" t="s">
        <v>2</v>
      </c>
      <c r="D25" s="81">
        <v>3.59</v>
      </c>
      <c r="E25" s="81">
        <v>3.59</v>
      </c>
      <c r="F25" s="68"/>
      <c r="G25" s="68"/>
      <c r="H25" s="71" t="s">
        <v>31</v>
      </c>
      <c r="K25" s="8" t="s">
        <v>24</v>
      </c>
      <c r="L25" s="45">
        <f>L19+L21+L22</f>
        <v>225.13</v>
      </c>
      <c r="M25" s="45">
        <f>M19+M21+M22</f>
        <v>223.69</v>
      </c>
      <c r="N25" s="45">
        <f>L25+M25</f>
        <v>448.82</v>
      </c>
      <c r="O25" s="45">
        <f>N25-E36</f>
        <v>0</v>
      </c>
      <c r="P25" s="8"/>
      <c r="Q25" s="3"/>
      <c r="R25" s="3"/>
      <c r="S25" s="3"/>
    </row>
    <row r="26" spans="1:19" s="12" customFormat="1" ht="13.5" thickBot="1" x14ac:dyDescent="0.25">
      <c r="A26" s="14"/>
      <c r="B26" s="100" t="s">
        <v>46</v>
      </c>
      <c r="C26" s="101"/>
      <c r="D26" s="17">
        <f>SUM(D6:D25)</f>
        <v>229.51000000000002</v>
      </c>
      <c r="E26" s="17">
        <f>SUM(E6:E25)</f>
        <v>225.13000000000002</v>
      </c>
      <c r="F26" s="17">
        <f>SUM(F6:F25)</f>
        <v>4.38</v>
      </c>
      <c r="G26" s="17">
        <f>SUM(G6:G25)</f>
        <v>0</v>
      </c>
      <c r="H26" s="61"/>
      <c r="I26" s="63">
        <f>D26-E26-F26-G26</f>
        <v>-4.4408920985006262E-15</v>
      </c>
      <c r="K26" s="3"/>
      <c r="L26" s="3"/>
      <c r="M26" s="3"/>
      <c r="N26" s="3"/>
      <c r="O26" s="3"/>
      <c r="P26" s="3"/>
      <c r="Q26" s="3"/>
      <c r="R26" s="3"/>
      <c r="S26" s="3"/>
    </row>
    <row r="27" spans="1:19" s="12" customFormat="1" ht="15.75" x14ac:dyDescent="0.25">
      <c r="A27" s="14"/>
      <c r="B27" s="85">
        <v>100</v>
      </c>
      <c r="C27" s="82" t="s">
        <v>39</v>
      </c>
      <c r="D27" s="81">
        <v>5.87</v>
      </c>
      <c r="E27" s="81">
        <v>5.87</v>
      </c>
      <c r="F27" s="69"/>
      <c r="G27" s="69"/>
      <c r="H27" s="87" t="s">
        <v>31</v>
      </c>
      <c r="I27" s="72"/>
      <c r="K27" s="3"/>
      <c r="L27" s="3"/>
      <c r="M27" s="3"/>
      <c r="N27" s="3"/>
      <c r="O27" s="3"/>
      <c r="P27" s="3"/>
      <c r="Q27" s="3"/>
      <c r="R27" s="3"/>
      <c r="S27" s="3"/>
    </row>
    <row r="28" spans="1:19" ht="15.75" x14ac:dyDescent="0.25">
      <c r="A28" s="16"/>
      <c r="B28" s="85">
        <v>101</v>
      </c>
      <c r="C28" s="82" t="s">
        <v>40</v>
      </c>
      <c r="D28" s="81">
        <v>70.34</v>
      </c>
      <c r="E28" s="81">
        <v>70.34</v>
      </c>
      <c r="F28" s="69"/>
      <c r="G28" s="69"/>
      <c r="H28" s="87" t="s">
        <v>31</v>
      </c>
      <c r="I28" s="64"/>
    </row>
    <row r="29" spans="1:19" ht="15.75" x14ac:dyDescent="0.25">
      <c r="A29" s="16"/>
      <c r="B29" s="85">
        <v>102</v>
      </c>
      <c r="C29" s="82" t="s">
        <v>41</v>
      </c>
      <c r="D29" s="81">
        <v>16.82</v>
      </c>
      <c r="E29" s="81"/>
      <c r="F29" s="84">
        <v>16.82</v>
      </c>
      <c r="G29" s="69"/>
      <c r="H29" s="87" t="s">
        <v>31</v>
      </c>
      <c r="I29" s="65"/>
    </row>
    <row r="30" spans="1:19" ht="16.5" thickBot="1" x14ac:dyDescent="0.3">
      <c r="A30" s="16"/>
      <c r="B30" s="85">
        <v>103</v>
      </c>
      <c r="C30" s="82" t="s">
        <v>40</v>
      </c>
      <c r="D30" s="81">
        <v>58.27</v>
      </c>
      <c r="E30" s="81">
        <v>58.27</v>
      </c>
      <c r="F30" s="69"/>
      <c r="G30" s="69"/>
      <c r="H30" s="87" t="s">
        <v>31</v>
      </c>
      <c r="I30" s="65"/>
      <c r="K30" s="4"/>
      <c r="L30" s="4"/>
      <c r="M30" s="4"/>
      <c r="N30" s="4"/>
      <c r="O30" s="4"/>
      <c r="P30" s="4"/>
      <c r="Q30" s="4"/>
      <c r="R30" s="4"/>
      <c r="S30" s="4"/>
    </row>
    <row r="31" spans="1:19" ht="13.5" thickBot="1" x14ac:dyDescent="0.25">
      <c r="A31" s="16"/>
      <c r="B31" s="90" t="s">
        <v>47</v>
      </c>
      <c r="C31" s="91"/>
      <c r="D31" s="6">
        <f>SUM(D27:D30)</f>
        <v>151.30000000000001</v>
      </c>
      <c r="E31" s="6">
        <f t="shared" ref="E31:F31" si="13">SUM(E27:E30)</f>
        <v>134.48000000000002</v>
      </c>
      <c r="F31" s="6">
        <f t="shared" si="13"/>
        <v>16.82</v>
      </c>
      <c r="G31" s="6">
        <f>SUM(G23:G30)</f>
        <v>0</v>
      </c>
      <c r="H31" s="61"/>
      <c r="I31" s="65"/>
      <c r="K31" s="4"/>
      <c r="L31" s="4"/>
      <c r="M31" s="4"/>
      <c r="N31" s="4"/>
      <c r="O31" s="4"/>
      <c r="P31" s="4"/>
      <c r="Q31" s="4"/>
      <c r="R31" s="4"/>
      <c r="S31" s="4"/>
    </row>
    <row r="32" spans="1:19" ht="15.75" x14ac:dyDescent="0.25">
      <c r="A32" s="57"/>
      <c r="B32" s="85">
        <v>200</v>
      </c>
      <c r="C32" s="79" t="s">
        <v>42</v>
      </c>
      <c r="D32" s="81">
        <v>57.25</v>
      </c>
      <c r="E32" s="81">
        <v>57.25</v>
      </c>
      <c r="F32" s="69"/>
      <c r="G32" s="69"/>
      <c r="H32" s="87" t="s">
        <v>31</v>
      </c>
      <c r="I32" s="65"/>
      <c r="K32" s="4"/>
      <c r="L32" s="4"/>
      <c r="M32" s="4"/>
      <c r="N32" s="4"/>
      <c r="O32" s="4"/>
      <c r="P32" s="4"/>
      <c r="Q32" s="4"/>
      <c r="R32" s="4"/>
      <c r="S32" s="4"/>
    </row>
    <row r="33" spans="1:19" ht="15.75" x14ac:dyDescent="0.25">
      <c r="A33" s="16"/>
      <c r="B33" s="85">
        <v>201</v>
      </c>
      <c r="C33" s="79" t="s">
        <v>43</v>
      </c>
      <c r="D33" s="81">
        <v>14.92</v>
      </c>
      <c r="E33" s="81">
        <v>14.92</v>
      </c>
      <c r="F33" s="69"/>
      <c r="G33" s="69"/>
      <c r="H33" s="87" t="s">
        <v>31</v>
      </c>
      <c r="I33" s="66"/>
      <c r="K33" s="4"/>
      <c r="L33" s="4"/>
      <c r="M33" s="4"/>
      <c r="N33" s="4"/>
      <c r="O33" s="4"/>
      <c r="P33" s="4"/>
      <c r="Q33" s="4"/>
      <c r="R33" s="4"/>
      <c r="S33" s="4"/>
    </row>
    <row r="34" spans="1:19" ht="16.5" thickBot="1" x14ac:dyDescent="0.3">
      <c r="A34" s="16"/>
      <c r="B34" s="85">
        <v>202</v>
      </c>
      <c r="C34" s="79" t="s">
        <v>39</v>
      </c>
      <c r="D34" s="81">
        <v>17.04</v>
      </c>
      <c r="E34" s="81">
        <v>17.04</v>
      </c>
      <c r="F34" s="69"/>
      <c r="G34" s="69"/>
      <c r="H34" s="87" t="s">
        <v>31</v>
      </c>
      <c r="I34" s="65"/>
      <c r="K34" s="4"/>
      <c r="L34" s="4"/>
      <c r="M34" s="4"/>
      <c r="N34" s="4"/>
      <c r="O34" s="4"/>
      <c r="P34" s="4"/>
      <c r="Q34" s="4"/>
      <c r="R34" s="4"/>
      <c r="S34" s="4"/>
    </row>
    <row r="35" spans="1:19" ht="13.5" thickBot="1" x14ac:dyDescent="0.25">
      <c r="A35" s="16"/>
      <c r="B35" s="90" t="s">
        <v>48</v>
      </c>
      <c r="C35" s="91"/>
      <c r="D35" s="6">
        <f>SUM(D32:D34)</f>
        <v>89.210000000000008</v>
      </c>
      <c r="E35" s="6">
        <f>SUM(E32:E34)</f>
        <v>89.210000000000008</v>
      </c>
      <c r="F35" s="6">
        <f>SUM(F32:F34)</f>
        <v>0</v>
      </c>
      <c r="G35" s="6">
        <f>SUM(G32:G34)</f>
        <v>0</v>
      </c>
      <c r="H35" s="61"/>
      <c r="I35" s="65"/>
      <c r="K35" s="4"/>
      <c r="L35" s="4"/>
      <c r="M35" s="4"/>
      <c r="N35" s="4"/>
      <c r="O35" s="4"/>
      <c r="P35" s="4"/>
      <c r="Q35" s="4"/>
      <c r="R35" s="4"/>
      <c r="S35" s="4"/>
    </row>
    <row r="36" spans="1:19" ht="13.5" thickBot="1" x14ac:dyDescent="0.25">
      <c r="A36" s="16"/>
      <c r="B36" s="90" t="s">
        <v>44</v>
      </c>
      <c r="C36" s="91"/>
      <c r="D36" s="7">
        <f>D26+D31+D35</f>
        <v>470.0200000000001</v>
      </c>
      <c r="E36" s="7">
        <f t="shared" ref="E36:G36" si="14">E26+E31+E35</f>
        <v>448.82000000000005</v>
      </c>
      <c r="F36" s="7">
        <f t="shared" si="14"/>
        <v>21.2</v>
      </c>
      <c r="G36" s="7">
        <f t="shared" si="14"/>
        <v>0</v>
      </c>
      <c r="H36" s="62"/>
      <c r="I36" s="65"/>
      <c r="K36" s="4"/>
      <c r="L36" s="4"/>
      <c r="M36" s="4"/>
      <c r="N36" s="4"/>
      <c r="O36" s="4"/>
      <c r="P36" s="4"/>
      <c r="Q36" s="4"/>
      <c r="R36" s="4"/>
      <c r="S36" s="4"/>
    </row>
    <row r="37" spans="1:19" x14ac:dyDescent="0.2">
      <c r="A37" s="16"/>
      <c r="B37" s="60"/>
      <c r="C37" s="59"/>
      <c r="D37" s="59"/>
      <c r="E37" s="59"/>
      <c r="F37" s="59"/>
      <c r="G37" s="59"/>
      <c r="H37" s="9"/>
      <c r="I37" s="65"/>
      <c r="K37" s="4"/>
      <c r="L37" s="4"/>
      <c r="M37" s="4"/>
      <c r="N37" s="4"/>
      <c r="O37" s="4"/>
      <c r="P37" s="4"/>
      <c r="Q37" s="4"/>
      <c r="R37" s="4"/>
      <c r="S37" s="4"/>
    </row>
    <row r="38" spans="1:19" x14ac:dyDescent="0.2">
      <c r="A38" s="16"/>
      <c r="B38" s="10"/>
      <c r="C38" s="8"/>
      <c r="D38" s="8"/>
      <c r="E38" s="8"/>
      <c r="F38" s="8"/>
      <c r="G38" s="8"/>
      <c r="H38" s="11"/>
      <c r="I38" s="65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">
      <c r="A39" s="16"/>
      <c r="B39" s="10"/>
      <c r="C39" s="8"/>
      <c r="D39" s="8"/>
      <c r="E39" s="8"/>
      <c r="F39" s="8"/>
      <c r="G39" s="8"/>
      <c r="I39" s="65"/>
      <c r="K39" s="4"/>
      <c r="L39" s="4"/>
      <c r="M39" s="4"/>
      <c r="N39" s="4"/>
      <c r="O39" s="4"/>
      <c r="P39" s="4"/>
      <c r="Q39" s="4"/>
      <c r="R39" s="4"/>
      <c r="S39" s="4"/>
    </row>
    <row r="40" spans="1:19" x14ac:dyDescent="0.2">
      <c r="A40" s="16"/>
      <c r="B40" s="10"/>
      <c r="C40" s="8"/>
      <c r="D40" s="8"/>
      <c r="E40" s="8"/>
      <c r="F40" s="8"/>
      <c r="G40" s="8"/>
      <c r="I40" s="73"/>
    </row>
    <row r="41" spans="1:19" x14ac:dyDescent="0.2">
      <c r="A41" s="16"/>
      <c r="B41" s="10"/>
      <c r="C41" s="8"/>
      <c r="D41" s="8"/>
      <c r="E41" s="8"/>
      <c r="F41" s="8"/>
      <c r="G41" s="8"/>
      <c r="I41" s="65"/>
    </row>
    <row r="42" spans="1:19" x14ac:dyDescent="0.2">
      <c r="A42" s="16"/>
      <c r="I42" s="73"/>
    </row>
    <row r="43" spans="1:19" x14ac:dyDescent="0.2">
      <c r="A43" s="16"/>
      <c r="I43" s="65"/>
    </row>
    <row r="44" spans="1:19" x14ac:dyDescent="0.2">
      <c r="A44" s="16"/>
      <c r="I44" s="65"/>
    </row>
    <row r="45" spans="1:19" x14ac:dyDescent="0.2">
      <c r="A45" s="16"/>
      <c r="I45" s="65"/>
    </row>
    <row r="46" spans="1:19" x14ac:dyDescent="0.2">
      <c r="A46" s="16"/>
      <c r="I46" s="65"/>
    </row>
    <row r="47" spans="1:19" x14ac:dyDescent="0.2">
      <c r="A47" s="16"/>
      <c r="I47" s="65"/>
    </row>
    <row r="48" spans="1:19" x14ac:dyDescent="0.2">
      <c r="A48" s="16"/>
      <c r="I48" s="65"/>
    </row>
    <row r="49" spans="1:9" x14ac:dyDescent="0.2">
      <c r="A49" s="16"/>
      <c r="I49" s="65"/>
    </row>
    <row r="50" spans="1:9" x14ac:dyDescent="0.2">
      <c r="A50" s="16"/>
      <c r="I50" s="65"/>
    </row>
    <row r="51" spans="1:9" x14ac:dyDescent="0.2">
      <c r="A51" s="16"/>
      <c r="I51" s="65"/>
    </row>
    <row r="52" spans="1:9" x14ac:dyDescent="0.2">
      <c r="A52" s="16"/>
      <c r="I52" s="65"/>
    </row>
    <row r="53" spans="1:9" x14ac:dyDescent="0.2">
      <c r="A53" s="16"/>
      <c r="I53" s="65"/>
    </row>
    <row r="54" spans="1:9" x14ac:dyDescent="0.2">
      <c r="A54" s="16"/>
      <c r="I54" s="65"/>
    </row>
    <row r="55" spans="1:9" x14ac:dyDescent="0.2">
      <c r="A55" s="16"/>
      <c r="I55" s="65"/>
    </row>
    <row r="56" spans="1:9" x14ac:dyDescent="0.2">
      <c r="A56" s="16"/>
      <c r="I56" s="65"/>
    </row>
    <row r="57" spans="1:9" x14ac:dyDescent="0.2">
      <c r="A57" s="16"/>
      <c r="I57" s="65"/>
    </row>
    <row r="58" spans="1:9" x14ac:dyDescent="0.2">
      <c r="A58" s="16"/>
      <c r="I58" s="65"/>
    </row>
    <row r="59" spans="1:9" x14ac:dyDescent="0.2">
      <c r="A59" s="16"/>
      <c r="I59" s="65"/>
    </row>
    <row r="60" spans="1:9" x14ac:dyDescent="0.2">
      <c r="A60" s="16"/>
      <c r="I60" s="65"/>
    </row>
    <row r="61" spans="1:9" x14ac:dyDescent="0.2">
      <c r="A61" s="16"/>
      <c r="I61" s="65"/>
    </row>
    <row r="62" spans="1:9" x14ac:dyDescent="0.2">
      <c r="A62" s="16"/>
      <c r="I62" s="65"/>
    </row>
    <row r="63" spans="1:9" x14ac:dyDescent="0.2">
      <c r="A63" s="16"/>
      <c r="I63" s="65"/>
    </row>
    <row r="64" spans="1:9" x14ac:dyDescent="0.2">
      <c r="A64" s="16"/>
      <c r="I64" s="65"/>
    </row>
    <row r="65" spans="1:19" x14ac:dyDescent="0.2">
      <c r="A65" s="16"/>
      <c r="I65" s="65"/>
    </row>
    <row r="66" spans="1:19" x14ac:dyDescent="0.2">
      <c r="A66" s="16"/>
      <c r="I66" s="65"/>
    </row>
    <row r="67" spans="1:19" x14ac:dyDescent="0.2">
      <c r="A67" s="16"/>
      <c r="I67" s="65"/>
    </row>
    <row r="68" spans="1:19" x14ac:dyDescent="0.2">
      <c r="A68" s="16"/>
      <c r="I68" s="65"/>
    </row>
    <row r="69" spans="1:19" x14ac:dyDescent="0.2">
      <c r="A69" s="16"/>
      <c r="I69" s="65"/>
    </row>
    <row r="70" spans="1:19" x14ac:dyDescent="0.2">
      <c r="A70" s="16"/>
      <c r="I70" s="65"/>
    </row>
    <row r="71" spans="1:19" x14ac:dyDescent="0.2">
      <c r="A71" s="16"/>
      <c r="I71" s="65"/>
    </row>
    <row r="72" spans="1:19" x14ac:dyDescent="0.2">
      <c r="A72" s="16"/>
      <c r="I72" s="65"/>
    </row>
    <row r="73" spans="1:19" x14ac:dyDescent="0.2">
      <c r="A73" s="16"/>
      <c r="I73" s="65"/>
    </row>
    <row r="74" spans="1:19" x14ac:dyDescent="0.2">
      <c r="A74" s="16"/>
      <c r="I74" s="65"/>
    </row>
    <row r="75" spans="1:19" x14ac:dyDescent="0.2">
      <c r="A75" s="16"/>
      <c r="I75" s="65"/>
    </row>
    <row r="76" spans="1:19" s="4" customFormat="1" x14ac:dyDescent="0.2">
      <c r="A76" s="16"/>
      <c r="B76" s="2"/>
      <c r="C76" s="1"/>
      <c r="D76" s="1"/>
      <c r="E76" s="1"/>
      <c r="F76" s="1"/>
      <c r="G76" s="1"/>
      <c r="H76" s="8"/>
      <c r="I76" s="67">
        <f>D35-E35-F35-G35</f>
        <v>0</v>
      </c>
      <c r="K76" s="3"/>
      <c r="L76" s="3"/>
      <c r="M76" s="3"/>
      <c r="N76" s="3"/>
      <c r="O76" s="3"/>
      <c r="P76" s="3"/>
      <c r="Q76" s="3"/>
      <c r="R76" s="3"/>
      <c r="S76" s="3"/>
    </row>
    <row r="77" spans="1:19" s="4" customFormat="1" x14ac:dyDescent="0.2">
      <c r="A77" s="16"/>
      <c r="B77" s="2"/>
      <c r="C77" s="1"/>
      <c r="D77" s="1"/>
      <c r="E77" s="1"/>
      <c r="F77" s="1"/>
      <c r="G77" s="1"/>
      <c r="H77" s="8"/>
      <c r="I77" s="67">
        <f>D36-E36-F36-G36</f>
        <v>4.6185277824406512E-14</v>
      </c>
      <c r="K77" s="3"/>
      <c r="L77" s="3"/>
      <c r="M77" s="3"/>
      <c r="N77" s="3"/>
      <c r="O77" s="3"/>
      <c r="P77" s="3"/>
      <c r="Q77" s="3"/>
      <c r="R77" s="3"/>
      <c r="S77" s="3"/>
    </row>
    <row r="78" spans="1:19" s="4" customFormat="1" x14ac:dyDescent="0.2">
      <c r="A78" s="16"/>
      <c r="B78" s="2"/>
      <c r="C78" s="1"/>
      <c r="D78" s="1"/>
      <c r="E78" s="1"/>
      <c r="F78" s="1"/>
      <c r="G78" s="1"/>
      <c r="H78" s="8"/>
    </row>
    <row r="79" spans="1:19" s="4" customFormat="1" x14ac:dyDescent="0.2">
      <c r="A79" s="16"/>
      <c r="B79" s="2"/>
      <c r="C79" s="1"/>
      <c r="D79" s="1"/>
      <c r="E79" s="1"/>
      <c r="F79" s="1"/>
      <c r="G79" s="1"/>
      <c r="H79" s="8"/>
      <c r="K79" s="3"/>
      <c r="L79" s="3"/>
      <c r="M79" s="3"/>
      <c r="N79" s="3"/>
      <c r="O79" s="3"/>
      <c r="P79" s="3"/>
      <c r="Q79" s="3"/>
      <c r="R79" s="3"/>
      <c r="S79" s="3"/>
    </row>
    <row r="80" spans="1:19" s="4" customFormat="1" x14ac:dyDescent="0.2">
      <c r="A80" s="16"/>
      <c r="B80" s="2"/>
      <c r="C80" s="1"/>
      <c r="D80" s="1"/>
      <c r="E80" s="1"/>
      <c r="F80" s="1"/>
      <c r="G80" s="1"/>
      <c r="H80" s="8"/>
      <c r="K80" s="3"/>
      <c r="L80" s="3"/>
      <c r="M80" s="3"/>
      <c r="N80" s="3"/>
      <c r="O80" s="3"/>
      <c r="P80" s="3"/>
      <c r="Q80" s="3"/>
      <c r="R80" s="3"/>
      <c r="S80" s="3"/>
    </row>
    <row r="81" spans="1:19" s="4" customFormat="1" x14ac:dyDescent="0.2">
      <c r="A81" s="16"/>
      <c r="B81" s="2"/>
      <c r="C81" s="1"/>
      <c r="D81" s="1"/>
      <c r="E81" s="1"/>
      <c r="F81" s="1"/>
      <c r="G81" s="1"/>
      <c r="H81" s="8"/>
      <c r="K81" s="3"/>
      <c r="L81" s="3"/>
      <c r="M81" s="3"/>
      <c r="N81" s="3"/>
      <c r="O81" s="3"/>
      <c r="P81" s="3"/>
      <c r="Q81" s="3"/>
      <c r="R81" s="3"/>
      <c r="S81" s="3"/>
    </row>
    <row r="82" spans="1:19" s="4" customFormat="1" x14ac:dyDescent="0.2">
      <c r="A82" s="16"/>
      <c r="B82" s="2"/>
      <c r="C82" s="1"/>
      <c r="D82" s="1"/>
      <c r="E82" s="1"/>
      <c r="F82" s="1"/>
      <c r="G82" s="1"/>
      <c r="H82" s="8"/>
      <c r="K82" s="3"/>
      <c r="L82" s="3"/>
      <c r="M82" s="3"/>
      <c r="N82" s="3"/>
      <c r="O82" s="3"/>
      <c r="P82" s="3"/>
      <c r="Q82" s="3"/>
      <c r="R82" s="3"/>
      <c r="S82" s="3"/>
    </row>
    <row r="83" spans="1:19" s="4" customFormat="1" x14ac:dyDescent="0.2">
      <c r="A83" s="16"/>
      <c r="B83" s="2"/>
      <c r="C83" s="1"/>
      <c r="D83" s="1"/>
      <c r="E83" s="1"/>
      <c r="F83" s="1"/>
      <c r="G83" s="1"/>
      <c r="H83" s="8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">
      <c r="A84" s="16"/>
    </row>
    <row r="85" spans="1:19" x14ac:dyDescent="0.2">
      <c r="A85" s="16"/>
    </row>
    <row r="86" spans="1:19" x14ac:dyDescent="0.2">
      <c r="A86" s="16"/>
    </row>
    <row r="87" spans="1:19" x14ac:dyDescent="0.2">
      <c r="A87" s="16"/>
    </row>
    <row r="88" spans="1:19" x14ac:dyDescent="0.2">
      <c r="A88" s="16"/>
    </row>
    <row r="89" spans="1:19" x14ac:dyDescent="0.2">
      <c r="A89" s="16"/>
    </row>
    <row r="90" spans="1:19" x14ac:dyDescent="0.2">
      <c r="A90" s="9"/>
    </row>
    <row r="91" spans="1:19" x14ac:dyDescent="0.2">
      <c r="A91" s="9"/>
    </row>
    <row r="92" spans="1:19" x14ac:dyDescent="0.2">
      <c r="A92" s="9"/>
    </row>
    <row r="93" spans="1:19" x14ac:dyDescent="0.2">
      <c r="A93" s="8"/>
    </row>
    <row r="94" spans="1:19" x14ac:dyDescent="0.2">
      <c r="A94" s="8"/>
    </row>
    <row r="95" spans="1:19" x14ac:dyDescent="0.2">
      <c r="A95" s="3"/>
    </row>
    <row r="96" spans="1:19" x14ac:dyDescent="0.2">
      <c r="A96" s="3"/>
    </row>
    <row r="97" spans="1:1" x14ac:dyDescent="0.2">
      <c r="A97" s="3"/>
    </row>
    <row r="98" spans="1:1" x14ac:dyDescent="0.2">
      <c r="A98" s="3"/>
    </row>
    <row r="99" spans="1:1" x14ac:dyDescent="0.2">
      <c r="A99" s="3"/>
    </row>
    <row r="100" spans="1:1" x14ac:dyDescent="0.2">
      <c r="A100" s="3"/>
    </row>
    <row r="101" spans="1:1" x14ac:dyDescent="0.2">
      <c r="A101" s="3"/>
    </row>
    <row r="102" spans="1:1" x14ac:dyDescent="0.2">
      <c r="A102" s="3"/>
    </row>
  </sheetData>
  <mergeCells count="23">
    <mergeCell ref="B2:H2"/>
    <mergeCell ref="A15:A16"/>
    <mergeCell ref="A3:A5"/>
    <mergeCell ref="B3:B5"/>
    <mergeCell ref="C3:C5"/>
    <mergeCell ref="D3:G3"/>
    <mergeCell ref="D4:D5"/>
    <mergeCell ref="E4:E5"/>
    <mergeCell ref="F4:F5"/>
    <mergeCell ref="G4:G5"/>
    <mergeCell ref="A6:A7"/>
    <mergeCell ref="A9:A10"/>
    <mergeCell ref="A11:A12"/>
    <mergeCell ref="A13:A14"/>
    <mergeCell ref="S4:S5"/>
    <mergeCell ref="B36:C36"/>
    <mergeCell ref="B35:C35"/>
    <mergeCell ref="L4:N4"/>
    <mergeCell ref="O4:Q4"/>
    <mergeCell ref="R4:R5"/>
    <mergeCell ref="B26:C26"/>
    <mergeCell ref="H3:H5"/>
    <mergeCell ref="B31:C31"/>
  </mergeCells>
  <pageMargins left="0.7" right="0.7" top="0.75" bottom="0.75" header="0.3" footer="0.3"/>
  <pageSetup paperSize="9" scale="52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E8D8123-F85E-4887-8B0D-3DF76A9AD4EB}"/>
</file>

<file path=customXml/itemProps2.xml><?xml version="1.0" encoding="utf-8"?>
<ds:datastoreItem xmlns:ds="http://schemas.openxmlformats.org/officeDocument/2006/customXml" ds:itemID="{BE76738E-F61E-4E90-94FB-B9A04FA7CCF3}"/>
</file>

<file path=customXml/itemProps3.xml><?xml version="1.0" encoding="utf-8"?>
<ds:datastoreItem xmlns:ds="http://schemas.openxmlformats.org/officeDocument/2006/customXml" ds:itemID="{6A298D59-6635-4002-970E-75BD35541B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eksplikatsioon</vt:lpstr>
      <vt:lpstr>Leht1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Microsoft Corporation</dc:creator>
  <cp:lastModifiedBy>Heldur Heinsoo</cp:lastModifiedBy>
  <cp:lastPrinted>2014-01-22T15:07:39Z</cp:lastPrinted>
  <dcterms:created xsi:type="dcterms:W3CDTF">1996-10-14T23:33:28Z</dcterms:created>
  <dcterms:modified xsi:type="dcterms:W3CDTF">2014-10-20T07:36:07Z</dcterms:modified>
  <cp:contentType>Dokument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0x010100631DA7DF3856F8439F509C6DE8795A43</vt:lpwstr>
  </property>
</Properties>
</file>